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3(定)" sheetId="1" r:id="rId1"/>
  </sheets>
  <definedNames>
    <definedName name="_xlnm.Print_Area" localSheetId="0">'3(定)'!$A$1:$I$25</definedName>
  </definedNames>
  <calcPr calcId="144525"/>
</workbook>
</file>

<file path=xl/sharedStrings.xml><?xml version="1.0" encoding="utf-8"?>
<sst xmlns="http://schemas.openxmlformats.org/spreadsheetml/2006/main" count="45" uniqueCount="42">
  <si>
    <t>附件3</t>
  </si>
  <si>
    <t>2019年全区政府投资公共租赁住房分配情况表</t>
  </si>
  <si>
    <t>（截至2019年8月25日）</t>
  </si>
  <si>
    <r>
      <rPr>
        <b/>
        <sz val="14"/>
        <color theme="1"/>
        <rFont val="方正仿宋_GBK"/>
        <charset val="134"/>
      </rPr>
      <t>序号</t>
    </r>
  </si>
  <si>
    <r>
      <rPr>
        <b/>
        <sz val="14"/>
        <rFont val="方正仿宋_GBK"/>
        <charset val="134"/>
      </rPr>
      <t>城市</t>
    </r>
  </si>
  <si>
    <r>
      <rPr>
        <b/>
        <sz val="14"/>
        <color theme="1"/>
        <rFont val="方正仿宋_GBK"/>
        <charset val="134"/>
      </rPr>
      <t>列入国家计划的政府投资公共租赁住房</t>
    </r>
  </si>
  <si>
    <t>排名</t>
  </si>
  <si>
    <r>
      <rPr>
        <b/>
        <sz val="14"/>
        <rFont val="方正仿宋_GBK"/>
        <charset val="134"/>
      </rPr>
      <t>总套数（套）</t>
    </r>
  </si>
  <si>
    <r>
      <rPr>
        <b/>
        <sz val="14"/>
        <rFont val="方正仿宋_GBK"/>
        <charset val="134"/>
      </rPr>
      <t>已分配套数（套）</t>
    </r>
  </si>
  <si>
    <r>
      <rPr>
        <b/>
        <sz val="14"/>
        <rFont val="方正仿宋_GBK"/>
        <charset val="134"/>
      </rPr>
      <t>分配比例</t>
    </r>
    <r>
      <rPr>
        <b/>
        <sz val="14"/>
        <rFont val="Times New Roman"/>
        <charset val="0"/>
      </rPr>
      <t xml:space="preserve">
</t>
    </r>
  </si>
  <si>
    <t>第一批盘活套数</t>
  </si>
  <si>
    <t>第二批盘活套数</t>
  </si>
  <si>
    <t>原上报住建部的政府投资开工套数</t>
  </si>
  <si>
    <t>2018年12月政府投资公租房台账数据</t>
  </si>
  <si>
    <r>
      <rPr>
        <b/>
        <sz val="14"/>
        <rFont val="方正仿宋_GBK"/>
        <charset val="134"/>
      </rPr>
      <t>其中：</t>
    </r>
    <r>
      <rPr>
        <b/>
        <sz val="14"/>
        <rFont val="Times New Roman"/>
        <charset val="0"/>
      </rPr>
      <t>1-8</t>
    </r>
    <r>
      <rPr>
        <b/>
        <sz val="14"/>
        <rFont val="方正仿宋_GBK"/>
        <charset val="134"/>
      </rPr>
      <t>月份新增分配套数</t>
    </r>
  </si>
  <si>
    <t>计划内+计划外政府投资公租房套数</t>
  </si>
  <si>
    <t>计划内+计划外本年新进入套数</t>
  </si>
  <si>
    <t>计划内+计划外已分配套数</t>
  </si>
  <si>
    <r>
      <rPr>
        <sz val="12"/>
        <rFont val="方正仿宋_GBK"/>
        <charset val="134"/>
      </rPr>
      <t>公式栏</t>
    </r>
  </si>
  <si>
    <t>1</t>
  </si>
  <si>
    <t>2</t>
  </si>
  <si>
    <t>4</t>
  </si>
  <si>
    <t>4=2/1</t>
  </si>
  <si>
    <t>-</t>
  </si>
  <si>
    <t>其中：计划外</t>
  </si>
  <si>
    <r>
      <rPr>
        <b/>
        <sz val="12"/>
        <rFont val="方正仿宋_GBK"/>
        <charset val="134"/>
      </rPr>
      <t>广西总计</t>
    </r>
  </si>
  <si>
    <r>
      <rPr>
        <sz val="12"/>
        <color indexed="8"/>
        <rFont val="方正仿宋_GBK"/>
        <charset val="134"/>
      </rPr>
      <t>南宁市</t>
    </r>
  </si>
  <si>
    <r>
      <rPr>
        <sz val="12"/>
        <color indexed="8"/>
        <rFont val="方正仿宋_GBK"/>
        <charset val="134"/>
      </rPr>
      <t>柳州市</t>
    </r>
  </si>
  <si>
    <r>
      <rPr>
        <sz val="12"/>
        <rFont val="方正仿宋_GBK"/>
        <charset val="134"/>
      </rPr>
      <t>桂林市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</si>
  <si>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梧州市</t>
    </r>
    <r>
      <rPr>
        <sz val="12"/>
        <rFont val="Times New Roman"/>
        <charset val="0"/>
      </rPr>
      <t xml:space="preserve">      </t>
    </r>
  </si>
  <si>
    <r>
      <rPr>
        <sz val="12"/>
        <rFont val="方正仿宋_GBK"/>
        <charset val="134"/>
      </rPr>
      <t>北海市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</si>
  <si>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防城港市</t>
    </r>
    <r>
      <rPr>
        <sz val="12"/>
        <rFont val="Times New Roman"/>
        <charset val="0"/>
      </rPr>
      <t xml:space="preserve">      </t>
    </r>
  </si>
  <si>
    <r>
      <rPr>
        <sz val="12"/>
        <rFont val="方正仿宋_GBK"/>
        <charset val="134"/>
      </rPr>
      <t>钦州市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</si>
  <si>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贵港市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</si>
  <si>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玉林市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</si>
  <si>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百色市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</si>
  <si>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贺州市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</si>
  <si>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河池市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</si>
  <si>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来宾市</t>
    </r>
    <r>
      <rPr>
        <sz val="12"/>
        <rFont val="Times New Roman"/>
        <charset val="0"/>
      </rPr>
      <t xml:space="preserve">     </t>
    </r>
  </si>
  <si>
    <r>
      <rPr>
        <sz val="12"/>
        <rFont val="方正仿宋_GBK"/>
        <charset val="134"/>
      </rPr>
      <t>崇左市</t>
    </r>
    <r>
      <rPr>
        <sz val="12"/>
        <rFont val="Times New Roman"/>
        <charset val="0"/>
      </rPr>
      <t xml:space="preserve">     </t>
    </r>
  </si>
  <si>
    <r>
      <rPr>
        <sz val="12"/>
        <color indexed="8"/>
        <rFont val="方正仿宋_GBK"/>
        <charset val="134"/>
      </rPr>
      <t>区直</t>
    </r>
  </si>
  <si>
    <r>
      <rPr>
        <sz val="12"/>
        <color indexed="8"/>
        <rFont val="方正仿宋_GBK"/>
        <charset val="134"/>
      </rPr>
      <t>宁铁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</si>
</sst>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0"/>
      <name val="Arial"/>
      <charset val="0"/>
    </font>
    <font>
      <sz val="20"/>
      <color theme="1"/>
      <name val="方正小标宋_GBK"/>
      <charset val="134"/>
    </font>
    <font>
      <sz val="16"/>
      <name val="方正小标宋_GBK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4"/>
      <color theme="1"/>
      <name val="Times New Roman"/>
      <charset val="0"/>
    </font>
    <font>
      <b/>
      <sz val="14"/>
      <name val="Times New Roman"/>
      <charset val="0"/>
    </font>
    <font>
      <b/>
      <sz val="14"/>
      <name val="方正仿宋_GBK"/>
      <charset val="134"/>
    </font>
    <font>
      <b/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2"/>
      <name val="Times New Roman"/>
      <charset val="0"/>
    </font>
    <font>
      <sz val="12"/>
      <color theme="1"/>
      <name val="Times New Roman"/>
      <charset val="0"/>
    </font>
    <font>
      <b/>
      <sz val="10"/>
      <color theme="1"/>
      <name val="宋体"/>
      <charset val="134"/>
      <scheme val="minor"/>
    </font>
    <font>
      <sz val="12"/>
      <name val="方正仿宋_GBK"/>
      <charset val="134"/>
    </font>
    <font>
      <b/>
      <sz val="10"/>
      <name val="宋体"/>
      <charset val="134"/>
      <scheme val="minor"/>
    </font>
    <font>
      <b/>
      <sz val="14"/>
      <color theme="1"/>
      <name val="方正仿宋_GBK"/>
      <charset val="134"/>
    </font>
    <font>
      <b/>
      <sz val="14"/>
      <color theme="1"/>
      <name val="方正仿宋_GBK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20" borderId="14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9" fillId="0" borderId="0"/>
  </cellStyleXfs>
  <cellXfs count="5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6.17住房保障工作进度月报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5"/>
  <sheetViews>
    <sheetView tabSelected="1" topLeftCell="A4" workbookViewId="0">
      <selection activeCell="I8" sqref="I8"/>
    </sheetView>
  </sheetViews>
  <sheetFormatPr defaultColWidth="9" defaultRowHeight="13.5"/>
  <cols>
    <col min="2" max="2" width="11.25" customWidth="1"/>
    <col min="3" max="3" width="12.5" customWidth="1"/>
    <col min="4" max="5" width="13.75" customWidth="1"/>
    <col min="6" max="6" width="14.5" customWidth="1"/>
    <col min="7" max="7" width="9" hidden="1" customWidth="1"/>
    <col min="8" max="8" width="9.125" hidden="1" customWidth="1"/>
    <col min="9" max="9" width="9.125" customWidth="1"/>
    <col min="10" max="10" width="9" customWidth="1"/>
    <col min="11" max="17" width="9" hidden="1" customWidth="1"/>
  </cols>
  <sheetData>
    <row r="1" s="1" customFormat="1" ht="20.25" spans="1:6">
      <c r="A1" s="3" t="s">
        <v>0</v>
      </c>
      <c r="B1" s="4"/>
      <c r="C1" s="4"/>
      <c r="D1" s="4"/>
      <c r="E1" s="4"/>
      <c r="F1" s="4"/>
    </row>
    <row r="2" s="1" customFormat="1" ht="27" spans="1:6">
      <c r="A2" s="5" t="s">
        <v>1</v>
      </c>
      <c r="B2" s="5"/>
      <c r="C2" s="5"/>
      <c r="D2" s="5"/>
      <c r="E2" s="5"/>
      <c r="F2" s="5"/>
    </row>
    <row r="3" s="1" customFormat="1" ht="21" spans="1:6">
      <c r="A3" s="6" t="s">
        <v>2</v>
      </c>
      <c r="B3" s="6"/>
      <c r="C3" s="6"/>
      <c r="D3" s="6"/>
      <c r="E3" s="6"/>
      <c r="F3" s="6"/>
    </row>
    <row r="4" s="1" customFormat="1" ht="25.5" spans="2:6">
      <c r="B4" s="7"/>
      <c r="C4" s="7"/>
      <c r="D4" s="8"/>
      <c r="E4" s="8"/>
      <c r="F4" s="8"/>
    </row>
    <row r="5" s="1" customFormat="1" ht="36" customHeight="1" spans="1:9">
      <c r="A5" s="9" t="s">
        <v>3</v>
      </c>
      <c r="B5" s="10" t="s">
        <v>4</v>
      </c>
      <c r="C5" s="11" t="s">
        <v>5</v>
      </c>
      <c r="D5" s="11"/>
      <c r="E5" s="11"/>
      <c r="F5" s="11"/>
      <c r="I5" s="43" t="s">
        <v>6</v>
      </c>
    </row>
    <row r="6" s="1" customFormat="1" ht="39" customHeight="1" spans="1:17">
      <c r="A6" s="9"/>
      <c r="B6" s="10"/>
      <c r="C6" s="12" t="s">
        <v>7</v>
      </c>
      <c r="D6" s="13" t="s">
        <v>8</v>
      </c>
      <c r="E6" s="14"/>
      <c r="F6" s="15" t="s">
        <v>9</v>
      </c>
      <c r="G6" s="16" t="s">
        <v>10</v>
      </c>
      <c r="H6" s="17" t="s">
        <v>11</v>
      </c>
      <c r="I6" s="44"/>
      <c r="K6" s="45" t="s">
        <v>12</v>
      </c>
      <c r="L6" s="46" t="s">
        <v>13</v>
      </c>
      <c r="M6" s="46"/>
      <c r="N6" s="46"/>
      <c r="O6" s="46"/>
      <c r="P6" s="46"/>
      <c r="Q6" s="46"/>
    </row>
    <row r="7" s="1" customFormat="1" ht="56.25" spans="1:17">
      <c r="A7" s="9"/>
      <c r="B7" s="10"/>
      <c r="C7" s="18"/>
      <c r="D7" s="19"/>
      <c r="E7" s="20" t="s">
        <v>14</v>
      </c>
      <c r="F7" s="12"/>
      <c r="G7" s="21"/>
      <c r="H7" s="22"/>
      <c r="I7" s="44"/>
      <c r="K7" s="47"/>
      <c r="L7" s="48" t="s">
        <v>15</v>
      </c>
      <c r="M7" s="49"/>
      <c r="N7" s="48" t="s">
        <v>16</v>
      </c>
      <c r="O7" s="49"/>
      <c r="P7" s="48" t="s">
        <v>17</v>
      </c>
      <c r="Q7" s="49"/>
    </row>
    <row r="8" s="1" customFormat="1" ht="27" spans="1:17">
      <c r="A8" s="23" t="s">
        <v>18</v>
      </c>
      <c r="B8" s="23"/>
      <c r="C8" s="24" t="s">
        <v>19</v>
      </c>
      <c r="D8" s="24" t="s">
        <v>20</v>
      </c>
      <c r="E8" s="24" t="s">
        <v>21</v>
      </c>
      <c r="F8" s="24" t="s">
        <v>22</v>
      </c>
      <c r="G8" s="21">
        <v>3316</v>
      </c>
      <c r="H8" s="25">
        <v>1260</v>
      </c>
      <c r="I8" s="25" t="s">
        <v>23</v>
      </c>
      <c r="K8" s="50"/>
      <c r="L8" s="51"/>
      <c r="M8" s="47" t="s">
        <v>24</v>
      </c>
      <c r="N8" s="51"/>
      <c r="O8" s="47" t="s">
        <v>24</v>
      </c>
      <c r="P8" s="51"/>
      <c r="Q8" s="47" t="s">
        <v>24</v>
      </c>
    </row>
    <row r="9" s="1" customFormat="1" ht="27" customHeight="1" spans="1:17">
      <c r="A9" s="26" t="s">
        <v>25</v>
      </c>
      <c r="B9" s="26"/>
      <c r="C9" s="27">
        <f>SUM(C10:C25)</f>
        <v>392749</v>
      </c>
      <c r="D9" s="27">
        <f>SUM(D10:D25)</f>
        <v>368117</v>
      </c>
      <c r="E9" s="27">
        <f>SUM(E10:E25)</f>
        <v>7338</v>
      </c>
      <c r="F9" s="28">
        <f>D9/C9</f>
        <v>0.937283099384085</v>
      </c>
      <c r="G9" s="21"/>
      <c r="H9" s="25"/>
      <c r="I9" s="25" t="s">
        <v>23</v>
      </c>
      <c r="K9" s="31">
        <v>397325</v>
      </c>
      <c r="L9" s="31">
        <v>396119</v>
      </c>
      <c r="M9" s="31">
        <v>2110</v>
      </c>
      <c r="N9" s="31">
        <v>44972</v>
      </c>
      <c r="O9" s="31">
        <v>18</v>
      </c>
      <c r="P9" s="31">
        <v>368314</v>
      </c>
      <c r="Q9" s="31">
        <v>241</v>
      </c>
    </row>
    <row r="10" s="1" customFormat="1" ht="27" customHeight="1" spans="1:17">
      <c r="A10" s="29">
        <v>1</v>
      </c>
      <c r="B10" s="30" t="s">
        <v>26</v>
      </c>
      <c r="C10" s="31">
        <f>66894+108</f>
        <v>67002</v>
      </c>
      <c r="D10" s="31">
        <v>63842</v>
      </c>
      <c r="E10" s="31">
        <v>1288</v>
      </c>
      <c r="F10" s="28">
        <f t="shared" ref="F10:F25" si="0">(D10/C10)</f>
        <v>0.952837228739441</v>
      </c>
      <c r="G10" s="21"/>
      <c r="H10" s="32"/>
      <c r="I10" s="29">
        <v>5</v>
      </c>
      <c r="J10" s="52"/>
      <c r="K10" s="50">
        <v>66894</v>
      </c>
      <c r="L10" s="50">
        <v>68660</v>
      </c>
      <c r="M10" s="50">
        <v>1766</v>
      </c>
      <c r="N10" s="50">
        <v>10544</v>
      </c>
      <c r="O10" s="50">
        <v>0</v>
      </c>
      <c r="P10" s="50">
        <v>62846</v>
      </c>
      <c r="Q10" s="50">
        <v>0</v>
      </c>
    </row>
    <row r="11" s="1" customFormat="1" ht="27" customHeight="1" spans="1:17">
      <c r="A11" s="29">
        <v>2</v>
      </c>
      <c r="B11" s="30" t="s">
        <v>27</v>
      </c>
      <c r="C11" s="31">
        <f>35373-H11</f>
        <v>34771</v>
      </c>
      <c r="D11" s="31">
        <v>32846</v>
      </c>
      <c r="E11" s="31">
        <v>1232</v>
      </c>
      <c r="F11" s="28">
        <f t="shared" si="0"/>
        <v>0.944637772856691</v>
      </c>
      <c r="G11" s="21"/>
      <c r="H11" s="32">
        <v>602</v>
      </c>
      <c r="I11" s="29">
        <v>9</v>
      </c>
      <c r="J11" s="52"/>
      <c r="K11" s="50">
        <v>35373</v>
      </c>
      <c r="L11" s="50">
        <v>35373</v>
      </c>
      <c r="M11" s="50"/>
      <c r="N11" s="50">
        <v>2831</v>
      </c>
      <c r="O11" s="50"/>
      <c r="P11" s="50">
        <v>32066</v>
      </c>
      <c r="Q11" s="50"/>
    </row>
    <row r="12" s="1" customFormat="1" ht="27" customHeight="1" spans="1:17">
      <c r="A12" s="29">
        <v>3</v>
      </c>
      <c r="B12" s="23" t="s">
        <v>28</v>
      </c>
      <c r="C12" s="31">
        <f>32665-H12</f>
        <v>32204</v>
      </c>
      <c r="D12" s="31">
        <v>30275</v>
      </c>
      <c r="E12" s="31">
        <v>810</v>
      </c>
      <c r="F12" s="28">
        <f t="shared" si="0"/>
        <v>0.940100608620047</v>
      </c>
      <c r="G12" s="25"/>
      <c r="H12" s="32">
        <v>461</v>
      </c>
      <c r="I12" s="29">
        <v>10</v>
      </c>
      <c r="J12" s="52"/>
      <c r="K12" s="50">
        <v>32665</v>
      </c>
      <c r="L12" s="50">
        <v>32665</v>
      </c>
      <c r="M12" s="50"/>
      <c r="N12" s="50">
        <v>2391</v>
      </c>
      <c r="O12" s="50"/>
      <c r="P12" s="50">
        <v>29929</v>
      </c>
      <c r="Q12" s="50"/>
    </row>
    <row r="13" s="1" customFormat="1" ht="27" customHeight="1" spans="1:17">
      <c r="A13" s="29">
        <v>4</v>
      </c>
      <c r="B13" s="23" t="s">
        <v>29</v>
      </c>
      <c r="C13" s="31">
        <v>26122</v>
      </c>
      <c r="D13" s="31">
        <v>24269</v>
      </c>
      <c r="E13" s="31">
        <v>200</v>
      </c>
      <c r="F13" s="28">
        <f t="shared" si="0"/>
        <v>0.929063624531047</v>
      </c>
      <c r="G13" s="32">
        <v>450</v>
      </c>
      <c r="H13" s="32">
        <v>0</v>
      </c>
      <c r="I13" s="29">
        <v>12</v>
      </c>
      <c r="J13" s="52"/>
      <c r="K13" s="50">
        <v>26572</v>
      </c>
      <c r="L13" s="50">
        <v>26122</v>
      </c>
      <c r="M13" s="50"/>
      <c r="N13" s="50">
        <v>1505</v>
      </c>
      <c r="O13" s="50"/>
      <c r="P13" s="50">
        <v>24651</v>
      </c>
      <c r="Q13" s="50"/>
    </row>
    <row r="14" s="1" customFormat="1" ht="27" customHeight="1" spans="1:17">
      <c r="A14" s="29">
        <v>5</v>
      </c>
      <c r="B14" s="23" t="s">
        <v>30</v>
      </c>
      <c r="C14" s="31">
        <v>16366</v>
      </c>
      <c r="D14" s="31">
        <v>15617</v>
      </c>
      <c r="E14" s="31">
        <v>138</v>
      </c>
      <c r="F14" s="28">
        <f t="shared" si="0"/>
        <v>0.954234388366125</v>
      </c>
      <c r="G14" s="32"/>
      <c r="H14" s="32"/>
      <c r="I14" s="29">
        <v>4</v>
      </c>
      <c r="J14" s="52"/>
      <c r="K14" s="50">
        <v>16366</v>
      </c>
      <c r="L14" s="50">
        <v>16366</v>
      </c>
      <c r="M14" s="50"/>
      <c r="N14" s="50">
        <v>2045</v>
      </c>
      <c r="O14" s="50"/>
      <c r="P14" s="50">
        <v>15577</v>
      </c>
      <c r="Q14" s="50"/>
    </row>
    <row r="15" s="1" customFormat="1" ht="27" customHeight="1" spans="1:17">
      <c r="A15" s="29">
        <v>6</v>
      </c>
      <c r="B15" s="23" t="s">
        <v>31</v>
      </c>
      <c r="C15" s="31">
        <v>7140</v>
      </c>
      <c r="D15" s="31">
        <v>6673</v>
      </c>
      <c r="E15" s="31">
        <v>83</v>
      </c>
      <c r="F15" s="28">
        <f t="shared" si="0"/>
        <v>0.934593837535014</v>
      </c>
      <c r="G15" s="32">
        <v>95</v>
      </c>
      <c r="H15" s="32"/>
      <c r="I15" s="29">
        <v>11</v>
      </c>
      <c r="J15" s="52"/>
      <c r="K15" s="50">
        <v>7235</v>
      </c>
      <c r="L15" s="50">
        <v>7140</v>
      </c>
      <c r="M15" s="50"/>
      <c r="N15" s="50">
        <v>921</v>
      </c>
      <c r="O15" s="50"/>
      <c r="P15" s="50">
        <v>6748</v>
      </c>
      <c r="Q15" s="50"/>
    </row>
    <row r="16" s="1" customFormat="1" ht="27" customHeight="1" spans="1:17">
      <c r="A16" s="29">
        <v>7</v>
      </c>
      <c r="B16" s="23" t="s">
        <v>32</v>
      </c>
      <c r="C16" s="31">
        <v>24402</v>
      </c>
      <c r="D16" s="31">
        <v>21993</v>
      </c>
      <c r="E16" s="31">
        <v>1129</v>
      </c>
      <c r="F16" s="28">
        <f t="shared" si="0"/>
        <v>0.901278583722646</v>
      </c>
      <c r="G16" s="32"/>
      <c r="H16" s="32"/>
      <c r="I16" s="29">
        <v>13</v>
      </c>
      <c r="J16" s="52"/>
      <c r="K16" s="50">
        <v>24402</v>
      </c>
      <c r="L16" s="50">
        <v>24402</v>
      </c>
      <c r="M16" s="50"/>
      <c r="N16" s="50">
        <v>4705</v>
      </c>
      <c r="O16" s="50"/>
      <c r="P16" s="50">
        <v>22614</v>
      </c>
      <c r="Q16" s="50"/>
    </row>
    <row r="17" s="1" customFormat="1" ht="27" customHeight="1" spans="1:17">
      <c r="A17" s="29">
        <v>8</v>
      </c>
      <c r="B17" s="23" t="s">
        <v>33</v>
      </c>
      <c r="C17" s="31">
        <v>30168</v>
      </c>
      <c r="D17" s="31">
        <v>26720</v>
      </c>
      <c r="E17" s="31">
        <v>700</v>
      </c>
      <c r="F17" s="28">
        <f t="shared" si="0"/>
        <v>0.885706709095731</v>
      </c>
      <c r="G17" s="32"/>
      <c r="H17" s="32"/>
      <c r="I17" s="29">
        <v>14</v>
      </c>
      <c r="J17" s="52"/>
      <c r="K17" s="50">
        <v>30168</v>
      </c>
      <c r="L17" s="50">
        <v>30182</v>
      </c>
      <c r="M17" s="50">
        <v>14</v>
      </c>
      <c r="N17" s="50">
        <v>8276</v>
      </c>
      <c r="O17" s="50">
        <v>18</v>
      </c>
      <c r="P17" s="50">
        <v>28018</v>
      </c>
      <c r="Q17" s="50">
        <v>14</v>
      </c>
    </row>
    <row r="18" s="1" customFormat="1" ht="27" customHeight="1" spans="1:17">
      <c r="A18" s="29">
        <v>9</v>
      </c>
      <c r="B18" s="23" t="s">
        <v>34</v>
      </c>
      <c r="C18" s="31">
        <v>15557</v>
      </c>
      <c r="D18" s="31">
        <v>14881</v>
      </c>
      <c r="E18" s="31">
        <v>208</v>
      </c>
      <c r="F18" s="28">
        <f t="shared" si="0"/>
        <v>0.956546892074307</v>
      </c>
      <c r="G18" s="32"/>
      <c r="H18" s="32"/>
      <c r="I18" s="29">
        <v>3</v>
      </c>
      <c r="J18" s="52"/>
      <c r="K18" s="50">
        <v>15557</v>
      </c>
      <c r="L18" s="50">
        <v>15557</v>
      </c>
      <c r="M18" s="50"/>
      <c r="N18" s="50">
        <v>48</v>
      </c>
      <c r="O18" s="50"/>
      <c r="P18" s="50">
        <v>14690</v>
      </c>
      <c r="Q18" s="50"/>
    </row>
    <row r="19" s="2" customFormat="1" ht="27" customHeight="1" spans="1:17">
      <c r="A19" s="31">
        <v>10</v>
      </c>
      <c r="B19" s="33" t="s">
        <v>35</v>
      </c>
      <c r="C19" s="31">
        <v>41669</v>
      </c>
      <c r="D19" s="31">
        <v>40521</v>
      </c>
      <c r="E19" s="31">
        <v>231</v>
      </c>
      <c r="F19" s="28">
        <f t="shared" si="0"/>
        <v>0.972449542825602</v>
      </c>
      <c r="G19" s="34">
        <v>484</v>
      </c>
      <c r="H19" s="34"/>
      <c r="I19" s="31">
        <v>1</v>
      </c>
      <c r="J19" s="53"/>
      <c r="K19" s="54">
        <v>42153</v>
      </c>
      <c r="L19" s="54">
        <v>41965</v>
      </c>
      <c r="M19" s="54">
        <v>296</v>
      </c>
      <c r="N19" s="54">
        <v>4428</v>
      </c>
      <c r="O19" s="54"/>
      <c r="P19" s="54">
        <v>40737</v>
      </c>
      <c r="Q19" s="54">
        <v>196</v>
      </c>
    </row>
    <row r="20" s="1" customFormat="1" ht="27" customHeight="1" spans="1:17">
      <c r="A20" s="29">
        <v>11</v>
      </c>
      <c r="B20" s="23" t="s">
        <v>36</v>
      </c>
      <c r="C20" s="31">
        <f>18868-H20-108</f>
        <v>18563</v>
      </c>
      <c r="D20" s="31">
        <f>17544</f>
        <v>17544</v>
      </c>
      <c r="E20" s="31">
        <v>581</v>
      </c>
      <c r="F20" s="28">
        <f t="shared" si="0"/>
        <v>0.945105855734526</v>
      </c>
      <c r="G20" s="25">
        <v>262</v>
      </c>
      <c r="H20" s="32">
        <v>197</v>
      </c>
      <c r="I20" s="29">
        <v>7</v>
      </c>
      <c r="J20" s="52"/>
      <c r="K20" s="50">
        <v>19130</v>
      </c>
      <c r="L20" s="50">
        <v>18886</v>
      </c>
      <c r="M20" s="50">
        <v>18</v>
      </c>
      <c r="N20" s="50">
        <v>2629</v>
      </c>
      <c r="O20" s="50"/>
      <c r="P20" s="50">
        <v>17073</v>
      </c>
      <c r="Q20" s="50">
        <v>18</v>
      </c>
    </row>
    <row r="21" s="1" customFormat="1" ht="27" customHeight="1" spans="1:17">
      <c r="A21" s="29">
        <v>12</v>
      </c>
      <c r="B21" s="23" t="s">
        <v>37</v>
      </c>
      <c r="C21" s="31">
        <v>35629</v>
      </c>
      <c r="D21" s="31">
        <v>33829</v>
      </c>
      <c r="E21" s="31">
        <v>86</v>
      </c>
      <c r="F21" s="28">
        <f t="shared" si="0"/>
        <v>0.949479356703809</v>
      </c>
      <c r="G21" s="32">
        <v>579</v>
      </c>
      <c r="H21" s="32"/>
      <c r="I21" s="29">
        <v>6</v>
      </c>
      <c r="J21" s="52"/>
      <c r="K21" s="50">
        <v>36208</v>
      </c>
      <c r="L21" s="50">
        <v>35629</v>
      </c>
      <c r="M21" s="50"/>
      <c r="N21" s="50">
        <v>1745</v>
      </c>
      <c r="O21" s="50"/>
      <c r="P21" s="50">
        <v>34332</v>
      </c>
      <c r="Q21" s="50"/>
    </row>
    <row r="22" s="1" customFormat="1" ht="27" customHeight="1" spans="1:17">
      <c r="A22" s="29">
        <v>13</v>
      </c>
      <c r="B22" s="23" t="s">
        <v>38</v>
      </c>
      <c r="C22" s="31">
        <v>28580</v>
      </c>
      <c r="D22" s="31">
        <v>27011</v>
      </c>
      <c r="E22" s="31">
        <v>569</v>
      </c>
      <c r="F22" s="28">
        <f t="shared" si="0"/>
        <v>0.945101469559132</v>
      </c>
      <c r="G22" s="25"/>
      <c r="H22" s="32"/>
      <c r="I22" s="29">
        <v>8</v>
      </c>
      <c r="J22" s="52"/>
      <c r="K22" s="50">
        <v>28580</v>
      </c>
      <c r="L22" s="50">
        <v>28580</v>
      </c>
      <c r="M22" s="50"/>
      <c r="N22" s="50">
        <v>2000</v>
      </c>
      <c r="O22" s="50"/>
      <c r="P22" s="50">
        <v>27007</v>
      </c>
      <c r="Q22" s="50"/>
    </row>
    <row r="23" s="1" customFormat="1" ht="27" customHeight="1" spans="1:17">
      <c r="A23" s="35">
        <v>14</v>
      </c>
      <c r="B23" s="36" t="s">
        <v>39</v>
      </c>
      <c r="C23" s="37">
        <v>12262</v>
      </c>
      <c r="D23" s="37">
        <v>11849</v>
      </c>
      <c r="E23" s="37">
        <v>83</v>
      </c>
      <c r="F23" s="38">
        <f t="shared" si="0"/>
        <v>0.966318708204208</v>
      </c>
      <c r="G23" s="25">
        <v>1446</v>
      </c>
      <c r="H23" s="32"/>
      <c r="I23" s="29">
        <v>2</v>
      </c>
      <c r="J23" s="52"/>
      <c r="K23" s="50">
        <v>13708</v>
      </c>
      <c r="L23" s="50">
        <v>12278</v>
      </c>
      <c r="M23" s="50">
        <v>16</v>
      </c>
      <c r="N23" s="50">
        <v>904</v>
      </c>
      <c r="O23" s="50"/>
      <c r="P23" s="50">
        <v>11779</v>
      </c>
      <c r="Q23" s="50">
        <v>13</v>
      </c>
    </row>
    <row r="24" s="1" customFormat="1" ht="27" customHeight="1" spans="1:17">
      <c r="A24" s="39">
        <v>15</v>
      </c>
      <c r="B24" s="40" t="s">
        <v>40</v>
      </c>
      <c r="C24" s="41">
        <v>2067</v>
      </c>
      <c r="D24" s="41">
        <v>0</v>
      </c>
      <c r="E24" s="41">
        <v>0</v>
      </c>
      <c r="F24" s="42">
        <f t="shared" si="0"/>
        <v>0</v>
      </c>
      <c r="G24" s="21"/>
      <c r="H24" s="21"/>
      <c r="I24" s="21"/>
      <c r="K24" s="50">
        <v>2067</v>
      </c>
      <c r="L24" s="50">
        <v>2067</v>
      </c>
      <c r="M24" s="50"/>
      <c r="N24" s="50"/>
      <c r="O24" s="50"/>
      <c r="P24" s="50">
        <v>0</v>
      </c>
      <c r="Q24" s="50"/>
    </row>
    <row r="25" s="1" customFormat="1" ht="27" customHeight="1" spans="1:237">
      <c r="A25" s="39">
        <v>16</v>
      </c>
      <c r="B25" s="30" t="s">
        <v>41</v>
      </c>
      <c r="C25" s="31">
        <v>247</v>
      </c>
      <c r="D25" s="31">
        <v>247</v>
      </c>
      <c r="E25" s="31">
        <v>0</v>
      </c>
      <c r="F25" s="28">
        <f t="shared" si="0"/>
        <v>1</v>
      </c>
      <c r="G25" s="21"/>
      <c r="H25" s="21"/>
      <c r="I25" s="21"/>
      <c r="K25" s="50">
        <v>247</v>
      </c>
      <c r="L25" s="50">
        <v>247</v>
      </c>
      <c r="M25" s="50"/>
      <c r="N25" s="50"/>
      <c r="O25" s="50"/>
      <c r="P25" s="50">
        <v>247</v>
      </c>
      <c r="Q25" s="50"/>
      <c r="IB25"/>
      <c r="IC25"/>
    </row>
  </sheetData>
  <mergeCells count="16">
    <mergeCell ref="A2:F2"/>
    <mergeCell ref="A3:F3"/>
    <mergeCell ref="C5:F5"/>
    <mergeCell ref="D6:E6"/>
    <mergeCell ref="L6:Q6"/>
    <mergeCell ref="L7:M7"/>
    <mergeCell ref="N7:O7"/>
    <mergeCell ref="P7:Q7"/>
    <mergeCell ref="A8:B8"/>
    <mergeCell ref="A9:B9"/>
    <mergeCell ref="A5:A7"/>
    <mergeCell ref="B5:B7"/>
    <mergeCell ref="C6:C7"/>
    <mergeCell ref="F6:F7"/>
    <mergeCell ref="I5:I7"/>
    <mergeCell ref="K6:K7"/>
  </mergeCells>
  <pageMargins left="0.984027777777778" right="0.75" top="0.708333333333333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3(定)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WHD</cp:lastModifiedBy>
  <dcterms:created xsi:type="dcterms:W3CDTF">2019-08-30T11:41:00Z</dcterms:created>
  <dcterms:modified xsi:type="dcterms:W3CDTF">2019-08-30T14:01:53Z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